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h\Desktop\"/>
    </mc:Choice>
  </mc:AlternateContent>
  <xr:revisionPtr revIDLastSave="0" documentId="13_ncr:1_{19D92A03-13F2-4075-AE36-0CBEB2FAC384}" xr6:coauthVersionLast="47" xr6:coauthVersionMax="47" xr10:uidLastSave="{00000000-0000-0000-0000-000000000000}"/>
  <bookViews>
    <workbookView xWindow="-110" yWindow="-110" windowWidth="19420" windowHeight="10420" xr2:uid="{2D8B73C0-CBE1-4095-AC94-B1D2A54940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B16" i="1"/>
  <c r="B15" i="1"/>
  <c r="B17" i="1" s="1"/>
  <c r="B18" i="1" s="1"/>
  <c r="F14" i="1"/>
  <c r="C7" i="1"/>
  <c r="B7" i="1"/>
  <c r="B9" i="1" s="1"/>
  <c r="C9" i="1" s="1"/>
  <c r="B4" i="1"/>
  <c r="C8" i="1" l="1"/>
  <c r="B11" i="1" s="1"/>
  <c r="F15" i="1" s="1"/>
  <c r="F17" i="1" s="1"/>
  <c r="F18" i="1" s="1"/>
</calcChain>
</file>

<file path=xl/sharedStrings.xml><?xml version="1.0" encoding="utf-8"?>
<sst xmlns="http://schemas.openxmlformats.org/spreadsheetml/2006/main" count="24" uniqueCount="19">
  <si>
    <t>option</t>
    <phoneticPr fontId="3" type="noConversion"/>
  </si>
  <si>
    <t>buy a put option and then sell a call option later</t>
    <phoneticPr fontId="3" type="noConversion"/>
  </si>
  <si>
    <t>september</t>
    <phoneticPr fontId="3" type="noConversion"/>
  </si>
  <si>
    <t>numebr of contract</t>
    <phoneticPr fontId="3" type="noConversion"/>
  </si>
  <si>
    <t>closing future price</t>
    <phoneticPr fontId="3" type="noConversion"/>
  </si>
  <si>
    <t>now</t>
    <phoneticPr fontId="3" type="noConversion"/>
  </si>
  <si>
    <t>closing</t>
    <phoneticPr fontId="3" type="noConversion"/>
  </si>
  <si>
    <t>spot price</t>
    <phoneticPr fontId="3" type="noConversion"/>
  </si>
  <si>
    <t>future price</t>
    <phoneticPr fontId="3" type="noConversion"/>
  </si>
  <si>
    <t>basis</t>
    <phoneticPr fontId="3" type="noConversion"/>
  </si>
  <si>
    <t>strike price</t>
    <phoneticPr fontId="3" type="noConversion"/>
  </si>
  <si>
    <t>exercise</t>
    <phoneticPr fontId="3" type="noConversion"/>
  </si>
  <si>
    <t>yes</t>
    <phoneticPr fontId="3" type="noConversion"/>
  </si>
  <si>
    <t>interest payment</t>
    <phoneticPr fontId="3" type="noConversion"/>
  </si>
  <si>
    <t>用spot rate 算</t>
    <phoneticPr fontId="3" type="noConversion"/>
  </si>
  <si>
    <t>total gain</t>
    <phoneticPr fontId="3" type="noConversion"/>
  </si>
  <si>
    <t>premium</t>
    <phoneticPr fontId="3" type="noConversion"/>
  </si>
  <si>
    <t>total</t>
    <phoneticPr fontId="3" type="noConversion"/>
  </si>
  <si>
    <t>effective rate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</si>
</sst>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2" fontId="0" fillId="0" borderId="0" xfId="0" applyNumberFormat="1">
      <alignment vertical="center"/>
    </xf>
    <xf numFmtId="0" fontId="0" fillId="2" borderId="0" xfId="0" applyFill="1">
      <alignment vertical="center"/>
    </xf>
    <xf numFmtId="10" fontId="0" fillId="0" borderId="0" xfId="1" applyNumberFormat="1" applyFont="1">
      <alignment vertical="center"/>
    </xf>
    <xf numFmtId="10" fontId="0" fillId="2" borderId="0" xfId="1" applyNumberFormat="1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CCA3-C101-45E3-989D-770BCA6CD14A}">
  <dimension ref="A1:G18"/>
  <sheetViews>
    <sheetView tabSelected="1" topLeftCell="A4" workbookViewId="0">
      <selection activeCell="D10" sqref="D10"/>
    </sheetView>
  </sheetViews>
  <sheetFormatPr defaultRowHeight="14" x14ac:dyDescent="0.3"/>
  <sheetData>
    <row r="1" spans="1:7" x14ac:dyDescent="0.3">
      <c r="A1" s="1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x14ac:dyDescent="0.3">
      <c r="A4" t="s">
        <v>3</v>
      </c>
      <c r="B4">
        <f>84/2*6/3</f>
        <v>84</v>
      </c>
    </row>
    <row r="5" spans="1:7" x14ac:dyDescent="0.3">
      <c r="A5" t="s">
        <v>4</v>
      </c>
    </row>
    <row r="6" spans="1:7" x14ac:dyDescent="0.3">
      <c r="B6" t="s">
        <v>5</v>
      </c>
      <c r="C6" t="s">
        <v>6</v>
      </c>
      <c r="D6" s="2">
        <v>9.3000000000000007</v>
      </c>
    </row>
    <row r="7" spans="1:7" x14ac:dyDescent="0.3">
      <c r="A7" t="s">
        <v>7</v>
      </c>
      <c r="B7">
        <f>100-4.5</f>
        <v>95.5</v>
      </c>
      <c r="C7">
        <f>100-(4.5+0.6)</f>
        <v>94.9</v>
      </c>
    </row>
    <row r="8" spans="1:7" x14ac:dyDescent="0.3">
      <c r="A8" t="s">
        <v>8</v>
      </c>
      <c r="B8">
        <v>95.05</v>
      </c>
      <c r="C8" s="3">
        <f>C7-C9</f>
        <v>94.81</v>
      </c>
    </row>
    <row r="9" spans="1:7" x14ac:dyDescent="0.3">
      <c r="A9" t="s">
        <v>9</v>
      </c>
      <c r="B9">
        <f>B7-B8</f>
        <v>0.45000000000000284</v>
      </c>
      <c r="C9">
        <f>B9/5</f>
        <v>9.0000000000000566E-2</v>
      </c>
      <c r="D9">
        <v>0</v>
      </c>
    </row>
    <row r="11" spans="1:7" x14ac:dyDescent="0.3">
      <c r="A11" t="s">
        <v>8</v>
      </c>
      <c r="B11">
        <f>C8</f>
        <v>94.81</v>
      </c>
    </row>
    <row r="12" spans="1:7" x14ac:dyDescent="0.3">
      <c r="A12" t="s">
        <v>10</v>
      </c>
      <c r="B12">
        <v>95.25</v>
      </c>
    </row>
    <row r="13" spans="1:7" x14ac:dyDescent="0.3">
      <c r="A13" t="s">
        <v>11</v>
      </c>
      <c r="B13" t="s">
        <v>12</v>
      </c>
    </row>
    <row r="14" spans="1:7" x14ac:dyDescent="0.3">
      <c r="E14" s="3" t="s">
        <v>13</v>
      </c>
      <c r="F14" s="3">
        <f>(4.5%+0.6%+0.5%)*84000000*6/12</f>
        <v>2351999.9999999995</v>
      </c>
      <c r="G14" t="s">
        <v>14</v>
      </c>
    </row>
    <row r="15" spans="1:7" x14ac:dyDescent="0.3">
      <c r="A15" s="6" t="s">
        <v>13</v>
      </c>
      <c r="B15" s="7">
        <f>(100-B12+0.5)%*84000000*6/12</f>
        <v>2205000</v>
      </c>
      <c r="E15" s="3" t="s">
        <v>15</v>
      </c>
      <c r="F15" s="3">
        <f>-(B12-B11)%*84000000*6/12</f>
        <v>-184799.99999999904</v>
      </c>
    </row>
    <row r="16" spans="1:7" x14ac:dyDescent="0.3">
      <c r="A16" t="s">
        <v>16</v>
      </c>
      <c r="B16">
        <f>0.411%*84000000*6/12</f>
        <v>172620</v>
      </c>
      <c r="E16" s="3" t="s">
        <v>16</v>
      </c>
      <c r="F16" s="3">
        <f>0.411%*84000000*6/12</f>
        <v>172620</v>
      </c>
    </row>
    <row r="17" spans="1:6" x14ac:dyDescent="0.3">
      <c r="A17" t="s">
        <v>17</v>
      </c>
      <c r="B17">
        <f>SUM(B15:B16)</f>
        <v>2377620</v>
      </c>
      <c r="E17" s="3" t="s">
        <v>17</v>
      </c>
      <c r="F17" s="3">
        <f>SUM(F14:F16)</f>
        <v>2339820.0000000005</v>
      </c>
    </row>
    <row r="18" spans="1:6" x14ac:dyDescent="0.3">
      <c r="A18" t="s">
        <v>18</v>
      </c>
      <c r="B18" s="4">
        <f>B17/84000000*12/6</f>
        <v>5.6610000000000001E-2</v>
      </c>
      <c r="E18" s="3" t="s">
        <v>18</v>
      </c>
      <c r="F18" s="5">
        <f>F17/84000000*12/6</f>
        <v>5.571000000000001E-2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艺鹤 曹</dc:creator>
  <cp:lastModifiedBy>艺鹤 曹</cp:lastModifiedBy>
  <dcterms:created xsi:type="dcterms:W3CDTF">2024-06-04T13:32:10Z</dcterms:created>
  <dcterms:modified xsi:type="dcterms:W3CDTF">2024-06-04T13:38:17Z</dcterms:modified>
</cp:coreProperties>
</file>