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h\Desktop\"/>
    </mc:Choice>
  </mc:AlternateContent>
  <xr:revisionPtr revIDLastSave="0" documentId="13_ncr:1_{368A28C9-1902-4FBB-B50D-7E0C6FD9ED63}" xr6:coauthVersionLast="47" xr6:coauthVersionMax="47" xr10:uidLastSave="{00000000-0000-0000-0000-000000000000}"/>
  <bookViews>
    <workbookView xWindow="-110" yWindow="-110" windowWidth="19420" windowHeight="10420" xr2:uid="{AB121097-EA23-4D5F-ACEB-82B52484C7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M4" i="1"/>
  <c r="F17" i="1" s="1"/>
  <c r="C17" i="1"/>
  <c r="D17" i="1"/>
  <c r="E17" i="1"/>
  <c r="B17" i="1"/>
  <c r="F21" i="1" l="1"/>
  <c r="E21" i="1"/>
  <c r="D21" i="1"/>
  <c r="C21" i="1"/>
  <c r="B21" i="1"/>
  <c r="C12" i="1"/>
  <c r="C16" i="1" s="1"/>
  <c r="D10" i="1"/>
  <c r="E10" i="1" s="1"/>
  <c r="F10" i="1" s="1"/>
  <c r="C9" i="1"/>
  <c r="C11" i="1" s="1"/>
  <c r="D8" i="1"/>
  <c r="K3" i="1" s="1"/>
  <c r="J4" i="1" s="1"/>
  <c r="C8" i="1"/>
  <c r="J3" i="1" s="1"/>
  <c r="I4" i="1" s="1"/>
  <c r="D7" i="1"/>
  <c r="E7" i="1" s="1"/>
  <c r="D6" i="1"/>
  <c r="E6" i="1" s="1"/>
  <c r="I3" i="1"/>
  <c r="M2" i="1"/>
  <c r="L2" i="1"/>
  <c r="K2" i="1"/>
  <c r="J2" i="1"/>
  <c r="I2" i="1"/>
  <c r="H2" i="1"/>
  <c r="D12" i="1" l="1"/>
  <c r="F6" i="1"/>
  <c r="F8" i="1" s="1"/>
  <c r="E8" i="1"/>
  <c r="F7" i="1"/>
  <c r="F9" i="1" s="1"/>
  <c r="F11" i="1" s="1"/>
  <c r="E9" i="1"/>
  <c r="E11" i="1" s="1"/>
  <c r="B20" i="1"/>
  <c r="B22" i="1" s="1"/>
  <c r="C13" i="1"/>
  <c r="D9" i="1"/>
  <c r="E12" i="1" l="1"/>
  <c r="D16" i="1"/>
  <c r="D11" i="1"/>
  <c r="D13" i="1" s="1"/>
  <c r="C14" i="1"/>
  <c r="C15" i="1" s="1"/>
  <c r="C22" i="1" s="1"/>
  <c r="L3" i="1"/>
  <c r="K4" i="1" s="1"/>
  <c r="E13" i="1"/>
  <c r="F13" i="1"/>
  <c r="M3" i="1"/>
  <c r="E16" i="1" l="1"/>
  <c r="F12" i="1"/>
  <c r="F16" i="1" s="1"/>
  <c r="D14" i="1"/>
  <c r="D15" i="1" s="1"/>
  <c r="E14" i="1"/>
  <c r="E15" i="1" s="1"/>
  <c r="F14" i="1"/>
  <c r="F15" i="1" s="1"/>
  <c r="L4" i="1"/>
  <c r="D20" i="1" l="1"/>
  <c r="D22" i="1" s="1"/>
  <c r="E20" i="1"/>
  <c r="E22" i="1" s="1"/>
  <c r="F20" i="1"/>
  <c r="F22" i="1" s="1"/>
  <c r="B23" i="1" l="1"/>
</calcChain>
</file>

<file path=xl/sharedStrings.xml><?xml version="1.0" encoding="utf-8"?>
<sst xmlns="http://schemas.openxmlformats.org/spreadsheetml/2006/main" count="32" uniqueCount="27">
  <si>
    <t>2019/06 Q1</t>
  </si>
  <si>
    <t>W1 WC</t>
    <phoneticPr fontId="3" type="noConversion"/>
  </si>
  <si>
    <t>bi  NPV</t>
    <phoneticPr fontId="3" type="noConversion"/>
  </si>
  <si>
    <t>appendix1</t>
    <phoneticPr fontId="3" type="noConversion"/>
  </si>
  <si>
    <t>year</t>
    <phoneticPr fontId="3" type="noConversion"/>
  </si>
  <si>
    <t>revenue</t>
    <phoneticPr fontId="3" type="noConversion"/>
  </si>
  <si>
    <t xml:space="preserve">number </t>
    <phoneticPr fontId="3" type="noConversion"/>
  </si>
  <si>
    <t>wc</t>
    <phoneticPr fontId="3" type="noConversion"/>
  </si>
  <si>
    <t>$'000</t>
    <phoneticPr fontId="3" type="noConversion"/>
  </si>
  <si>
    <t>selling price</t>
    <phoneticPr fontId="3" type="noConversion"/>
  </si>
  <si>
    <t>vc per unit</t>
    <phoneticPr fontId="3" type="noConversion"/>
  </si>
  <si>
    <t>vc</t>
    <phoneticPr fontId="3" type="noConversion"/>
  </si>
  <si>
    <t>fc</t>
    <phoneticPr fontId="3" type="noConversion"/>
  </si>
  <si>
    <t>trainign cost</t>
    <phoneticPr fontId="3" type="noConversion"/>
  </si>
  <si>
    <t>dep</t>
    <phoneticPr fontId="3" type="noConversion"/>
  </si>
  <si>
    <t>PBT</t>
    <phoneticPr fontId="3" type="noConversion"/>
  </si>
  <si>
    <t>tax</t>
    <phoneticPr fontId="3" type="noConversion"/>
  </si>
  <si>
    <t>PAT</t>
    <phoneticPr fontId="3" type="noConversion"/>
  </si>
  <si>
    <t>add dep</t>
    <phoneticPr fontId="3" type="noConversion"/>
  </si>
  <si>
    <t>WC(W1)</t>
    <phoneticPr fontId="3" type="noConversion"/>
  </si>
  <si>
    <t>initial investment</t>
    <phoneticPr fontId="3" type="noConversion"/>
  </si>
  <si>
    <t>residual value</t>
    <phoneticPr fontId="3" type="noConversion"/>
  </si>
  <si>
    <t>cf</t>
    <phoneticPr fontId="3" type="noConversion"/>
  </si>
  <si>
    <t>df(11%)</t>
    <phoneticPr fontId="3" type="noConversion"/>
  </si>
  <si>
    <t>pv</t>
    <phoneticPr fontId="3" type="noConversion"/>
  </si>
  <si>
    <t>npv</t>
    <phoneticPr fontId="3" type="noConversion"/>
  </si>
  <si>
    <t xml:space="preserve">已经是additional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</si>
</sst>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3617-1F30-489E-9D71-2D29C6B5F822}">
  <dimension ref="A1:M23"/>
  <sheetViews>
    <sheetView tabSelected="1" workbookViewId="0">
      <selection activeCell="H8" sqref="H8"/>
    </sheetView>
  </sheetViews>
  <sheetFormatPr defaultRowHeight="14" x14ac:dyDescent="0.3"/>
  <sheetData>
    <row r="1" spans="1:13" x14ac:dyDescent="0.3">
      <c r="A1" s="1" t="s">
        <v>0</v>
      </c>
      <c r="H1" s="2" t="s">
        <v>1</v>
      </c>
    </row>
    <row r="2" spans="1:13" x14ac:dyDescent="0.3">
      <c r="A2" s="2" t="s">
        <v>2</v>
      </c>
      <c r="B2" s="2" t="s">
        <v>3</v>
      </c>
      <c r="H2" t="str">
        <f>A3</f>
        <v>year</v>
      </c>
      <c r="I2">
        <f t="shared" ref="I2:L2" si="0">B3</f>
        <v>0</v>
      </c>
      <c r="J2">
        <f t="shared" si="0"/>
        <v>1</v>
      </c>
      <c r="K2">
        <f t="shared" si="0"/>
        <v>2</v>
      </c>
      <c r="L2">
        <f t="shared" si="0"/>
        <v>3</v>
      </c>
      <c r="M2">
        <f>F3</f>
        <v>4</v>
      </c>
    </row>
    <row r="3" spans="1:13" x14ac:dyDescent="0.3">
      <c r="A3" s="2" t="s">
        <v>4</v>
      </c>
      <c r="B3">
        <v>0</v>
      </c>
      <c r="C3">
        <v>1</v>
      </c>
      <c r="D3">
        <v>2</v>
      </c>
      <c r="E3">
        <v>3</v>
      </c>
      <c r="F3">
        <v>4</v>
      </c>
      <c r="H3" s="2" t="s">
        <v>5</v>
      </c>
      <c r="I3">
        <f>B8</f>
        <v>0</v>
      </c>
      <c r="J3">
        <f t="shared" ref="J3:M3" si="1">C8</f>
        <v>5160</v>
      </c>
      <c r="K3">
        <f t="shared" si="1"/>
        <v>24883.200000000001</v>
      </c>
      <c r="L3">
        <f t="shared" si="1"/>
        <v>49828.608</v>
      </c>
      <c r="M3">
        <f t="shared" si="1"/>
        <v>38396.021760000003</v>
      </c>
    </row>
    <row r="4" spans="1:13" x14ac:dyDescent="0.3">
      <c r="A4" s="2" t="s">
        <v>6</v>
      </c>
      <c r="C4">
        <v>4300</v>
      </c>
      <c r="D4">
        <v>19200</v>
      </c>
      <c r="E4">
        <v>35600</v>
      </c>
      <c r="F4">
        <v>25400</v>
      </c>
      <c r="H4" s="3" t="s">
        <v>7</v>
      </c>
      <c r="I4" s="3">
        <f>J3*0.2</f>
        <v>1032</v>
      </c>
      <c r="J4" s="3">
        <f>(K3-J3)*0.1</f>
        <v>1972.3200000000002</v>
      </c>
      <c r="K4" s="3">
        <f t="shared" ref="K4:M4" si="2">(L3-K3)*0.1</f>
        <v>2494.5408000000002</v>
      </c>
      <c r="L4" s="3">
        <f t="shared" si="2"/>
        <v>-1143.2586239999998</v>
      </c>
      <c r="M4" s="3">
        <f>-SUM(I4:L4)</f>
        <v>-4355.6021760000003</v>
      </c>
    </row>
    <row r="5" spans="1:13" x14ac:dyDescent="0.3">
      <c r="A5" s="2"/>
      <c r="B5" s="2" t="s">
        <v>8</v>
      </c>
      <c r="C5" s="2" t="s">
        <v>8</v>
      </c>
      <c r="D5" s="2" t="s">
        <v>8</v>
      </c>
      <c r="E5" s="2" t="s">
        <v>8</v>
      </c>
      <c r="F5" s="2" t="s">
        <v>8</v>
      </c>
      <c r="H5" s="2" t="s">
        <v>26</v>
      </c>
    </row>
    <row r="6" spans="1:13" x14ac:dyDescent="0.3">
      <c r="A6" s="2" t="s">
        <v>9</v>
      </c>
      <c r="C6">
        <v>1.2</v>
      </c>
      <c r="D6">
        <f>C6*1.08</f>
        <v>1.296</v>
      </c>
      <c r="E6">
        <f t="shared" ref="E6:F6" si="3">D6*1.08</f>
        <v>1.39968</v>
      </c>
      <c r="F6">
        <f t="shared" si="3"/>
        <v>1.5116544000000001</v>
      </c>
    </row>
    <row r="7" spans="1:13" x14ac:dyDescent="0.3">
      <c r="A7" s="2" t="s">
        <v>10</v>
      </c>
      <c r="C7">
        <v>-0.48</v>
      </c>
      <c r="D7">
        <f>C7*1.04</f>
        <v>-0.49919999999999998</v>
      </c>
      <c r="E7">
        <f t="shared" ref="E7:F7" si="4">D7*1.04</f>
        <v>-0.51916799999999996</v>
      </c>
      <c r="F7">
        <f t="shared" si="4"/>
        <v>-0.53993471999999998</v>
      </c>
    </row>
    <row r="8" spans="1:13" x14ac:dyDescent="0.3">
      <c r="A8" s="2" t="s">
        <v>5</v>
      </c>
      <c r="C8">
        <f>C6*C4</f>
        <v>5160</v>
      </c>
      <c r="D8">
        <f>D6*D4</f>
        <v>24883.200000000001</v>
      </c>
      <c r="E8">
        <f>E6*E4</f>
        <v>49828.608</v>
      </c>
      <c r="F8">
        <f>F6*F4</f>
        <v>38396.021760000003</v>
      </c>
    </row>
    <row r="9" spans="1:13" x14ac:dyDescent="0.3">
      <c r="A9" s="2" t="s">
        <v>11</v>
      </c>
      <c r="C9">
        <f>C7*C4</f>
        <v>-2064</v>
      </c>
      <c r="D9">
        <f>D7*D4</f>
        <v>-9584.64</v>
      </c>
      <c r="E9">
        <f>E7*E4</f>
        <v>-18482.380799999999</v>
      </c>
      <c r="F9">
        <f>F7*F4</f>
        <v>-13714.341887999999</v>
      </c>
    </row>
    <row r="10" spans="1:13" x14ac:dyDescent="0.3">
      <c r="A10" s="2" t="s">
        <v>12</v>
      </c>
      <c r="C10">
        <v>-2700</v>
      </c>
      <c r="D10">
        <f>C10*1.1</f>
        <v>-2970.0000000000005</v>
      </c>
      <c r="E10">
        <f t="shared" ref="E10:F10" si="5">D10*1.1</f>
        <v>-3267.0000000000009</v>
      </c>
      <c r="F10">
        <f t="shared" si="5"/>
        <v>-3593.7000000000012</v>
      </c>
    </row>
    <row r="11" spans="1:13" x14ac:dyDescent="0.3">
      <c r="A11" s="2" t="s">
        <v>13</v>
      </c>
      <c r="C11">
        <f>C9*2</f>
        <v>-4128</v>
      </c>
      <c r="D11">
        <f>0.6*D9</f>
        <v>-5750.7839999999997</v>
      </c>
      <c r="E11">
        <f>0.1*E9</f>
        <v>-1848.2380800000001</v>
      </c>
      <c r="F11">
        <f>0.1*F9</f>
        <v>-1371.4341887999999</v>
      </c>
    </row>
    <row r="12" spans="1:13" x14ac:dyDescent="0.3">
      <c r="A12" s="2" t="s">
        <v>14</v>
      </c>
      <c r="C12" s="3">
        <f>B18*0.15</f>
        <v>-5250</v>
      </c>
      <c r="D12" s="3">
        <f>C12</f>
        <v>-5250</v>
      </c>
      <c r="E12" s="3">
        <f t="shared" ref="E12" si="6">D12</f>
        <v>-5250</v>
      </c>
      <c r="F12" s="3">
        <f>B18-SUM(C12:E12)+F19</f>
        <v>-12250</v>
      </c>
    </row>
    <row r="13" spans="1:13" x14ac:dyDescent="0.3">
      <c r="A13" s="2" t="s">
        <v>15</v>
      </c>
      <c r="C13">
        <f>SUM(C8:C11)</f>
        <v>-3732</v>
      </c>
      <c r="D13">
        <f t="shared" ref="D13:F13" si="7">SUM(D8:D11)</f>
        <v>6577.7760000000017</v>
      </c>
      <c r="E13">
        <f t="shared" si="7"/>
        <v>26230.989120000002</v>
      </c>
      <c r="F13">
        <f t="shared" si="7"/>
        <v>19716.545683200005</v>
      </c>
    </row>
    <row r="14" spans="1:13" x14ac:dyDescent="0.3">
      <c r="A14" s="2" t="s">
        <v>16</v>
      </c>
      <c r="C14">
        <f>-C13*0.2</f>
        <v>746.40000000000009</v>
      </c>
      <c r="D14">
        <f t="shared" ref="D14:F14" si="8">-D13*0.2</f>
        <v>-1315.5552000000005</v>
      </c>
      <c r="E14">
        <f t="shared" si="8"/>
        <v>-5246.1978240000008</v>
      </c>
      <c r="F14">
        <f t="shared" si="8"/>
        <v>-3943.3091366400013</v>
      </c>
    </row>
    <row r="15" spans="1:13" x14ac:dyDescent="0.3">
      <c r="A15" s="2" t="s">
        <v>17</v>
      </c>
      <c r="C15">
        <f>C13+C14</f>
        <v>-2985.6</v>
      </c>
      <c r="D15">
        <f t="shared" ref="D15:F15" si="9">D13+D14</f>
        <v>5262.220800000001</v>
      </c>
      <c r="E15">
        <f t="shared" si="9"/>
        <v>20984.791296000003</v>
      </c>
      <c r="F15">
        <f t="shared" si="9"/>
        <v>15773.236546560005</v>
      </c>
    </row>
    <row r="16" spans="1:13" x14ac:dyDescent="0.3">
      <c r="A16" s="2" t="s">
        <v>18</v>
      </c>
      <c r="C16">
        <f>-C12</f>
        <v>5250</v>
      </c>
      <c r="D16">
        <f t="shared" ref="D16:F16" si="10">-D12</f>
        <v>5250</v>
      </c>
      <c r="E16">
        <f t="shared" si="10"/>
        <v>5250</v>
      </c>
      <c r="F16">
        <f t="shared" si="10"/>
        <v>12250</v>
      </c>
    </row>
    <row r="17" spans="1:6" x14ac:dyDescent="0.3">
      <c r="A17" s="3" t="s">
        <v>19</v>
      </c>
      <c r="B17" s="3">
        <f>-I4</f>
        <v>-1032</v>
      </c>
      <c r="C17" s="3">
        <f t="shared" ref="C17:F17" si="11">-J4</f>
        <v>-1972.3200000000002</v>
      </c>
      <c r="D17" s="3">
        <f t="shared" si="11"/>
        <v>-2494.5408000000002</v>
      </c>
      <c r="E17" s="3">
        <f t="shared" si="11"/>
        <v>1143.2586239999998</v>
      </c>
      <c r="F17" s="3">
        <f t="shared" si="11"/>
        <v>4355.6021760000003</v>
      </c>
    </row>
    <row r="18" spans="1:6" x14ac:dyDescent="0.3">
      <c r="A18" s="2" t="s">
        <v>20</v>
      </c>
      <c r="B18">
        <v>-35000</v>
      </c>
    </row>
    <row r="19" spans="1:6" x14ac:dyDescent="0.3">
      <c r="A19" s="2" t="s">
        <v>21</v>
      </c>
      <c r="F19">
        <v>7000</v>
      </c>
    </row>
    <row r="20" spans="1:6" x14ac:dyDescent="0.3">
      <c r="A20" s="2" t="s">
        <v>22</v>
      </c>
      <c r="B20">
        <f>SUM(B15:B19)</f>
        <v>-36032</v>
      </c>
      <c r="C20">
        <f>SUM(C15:C19)</f>
        <v>292.07999999999993</v>
      </c>
      <c r="D20">
        <f t="shared" ref="C20:F20" si="12">SUM(D15:D19)</f>
        <v>8017.68</v>
      </c>
      <c r="E20">
        <f t="shared" si="12"/>
        <v>27378.049920000001</v>
      </c>
      <c r="F20">
        <f t="shared" si="12"/>
        <v>39378.838722560002</v>
      </c>
    </row>
    <row r="21" spans="1:6" x14ac:dyDescent="0.3">
      <c r="A21" s="2" t="s">
        <v>23</v>
      </c>
      <c r="B21">
        <f>1/(1+0.11)^B3</f>
        <v>1</v>
      </c>
      <c r="C21">
        <f t="shared" ref="C21:F21" si="13">1/(1+0.11)^C3</f>
        <v>0.9009009009009008</v>
      </c>
      <c r="D21">
        <f t="shared" si="13"/>
        <v>0.8116224332440547</v>
      </c>
      <c r="E21">
        <f t="shared" si="13"/>
        <v>0.73119138130095018</v>
      </c>
      <c r="F21">
        <f t="shared" si="13"/>
        <v>0.65873097414500015</v>
      </c>
    </row>
    <row r="22" spans="1:6" x14ac:dyDescent="0.3">
      <c r="A22" s="2" t="s">
        <v>24</v>
      </c>
      <c r="B22">
        <f>B21*B20</f>
        <v>-36032</v>
      </c>
      <c r="C22">
        <f t="shared" ref="C22:F22" si="14">C21*C20</f>
        <v>263.13513513513504</v>
      </c>
      <c r="D22">
        <f t="shared" si="14"/>
        <v>6507.3289505721923</v>
      </c>
      <c r="E22">
        <f t="shared" si="14"/>
        <v>20018.594138331169</v>
      </c>
      <c r="F22">
        <f t="shared" si="14"/>
        <v>25940.060792410804</v>
      </c>
    </row>
    <row r="23" spans="1:6" x14ac:dyDescent="0.3">
      <c r="A23" s="2" t="s">
        <v>25</v>
      </c>
      <c r="B23">
        <f>SUM(B22:F22)</f>
        <v>16697.119016449298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艺鹤 曹</dc:creator>
  <cp:lastModifiedBy>艺鹤 曹</cp:lastModifiedBy>
  <dcterms:created xsi:type="dcterms:W3CDTF">2024-05-25T13:51:26Z</dcterms:created>
  <dcterms:modified xsi:type="dcterms:W3CDTF">2024-05-27T11:47:43Z</dcterms:modified>
</cp:coreProperties>
</file>